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4460" tabRatio="914" activeTab="0"/>
  </bookViews>
  <sheets>
    <sheet name="NIRVANA NATIONALS" sheetId="1" r:id="rId1"/>
  </sheets>
  <definedNames>
    <definedName name="___INDEX_SHEET___ASAP_Utilities">#REF!</definedName>
    <definedName name="cs_table">#REF!</definedName>
    <definedName name="csg_table">#REF!</definedName>
    <definedName name="LISYRA_table">#REF!</definedName>
    <definedName name="_xlnm.Print_Area" localSheetId="0">'NIRVANA NATIONALS'!$B$1:$Y$32</definedName>
  </definedNames>
  <calcPr fullCalcOnLoad="1"/>
</workbook>
</file>

<file path=xl/sharedStrings.xml><?xml version="1.0" encoding="utf-8"?>
<sst xmlns="http://schemas.openxmlformats.org/spreadsheetml/2006/main" count="157" uniqueCount="64">
  <si>
    <t>As of</t>
  </si>
  <si>
    <t>6*</t>
  </si>
  <si>
    <t>Finishers:</t>
  </si>
  <si>
    <t>Course:</t>
  </si>
  <si>
    <t>Wind Direction:</t>
  </si>
  <si>
    <t>Wind Strength:</t>
  </si>
  <si>
    <t>Starters:</t>
  </si>
  <si>
    <t>Starts</t>
  </si>
  <si>
    <t>Sail #</t>
  </si>
  <si>
    <t>5*</t>
  </si>
  <si>
    <t>3*</t>
  </si>
  <si>
    <t>4*</t>
  </si>
  <si>
    <t>8*</t>
  </si>
  <si>
    <t>POINT TOTAL</t>
  </si>
  <si>
    <t>AVERAGE</t>
  </si>
  <si>
    <t>RACE</t>
  </si>
  <si>
    <t xml:space="preserve"> Starts needed to "Qualify" = 80% OF TOTAL</t>
  </si>
  <si>
    <t>Discards*</t>
  </si>
  <si>
    <r>
      <rPr>
        <b/>
        <sz val="8"/>
        <rFont val="Arial"/>
        <family val="2"/>
      </rPr>
      <t>BRAD WELLS</t>
    </r>
    <r>
      <rPr>
        <b/>
        <i/>
        <sz val="8"/>
        <rFont val="Arial"/>
        <family val="0"/>
      </rPr>
      <t>/"Almost Heaven"</t>
    </r>
  </si>
  <si>
    <r>
      <rPr>
        <b/>
        <sz val="8"/>
        <rFont val="Arial"/>
        <family val="2"/>
      </rPr>
      <t>GARRETT VANKOUGHNETT</t>
    </r>
    <r>
      <rPr>
        <b/>
        <i/>
        <sz val="8"/>
        <rFont val="Arial"/>
        <family val="0"/>
      </rPr>
      <t>/"Witchy Woman"</t>
    </r>
  </si>
  <si>
    <r>
      <rPr>
        <b/>
        <sz val="8"/>
        <rFont val="Arial"/>
        <family val="2"/>
      </rPr>
      <t>SANDY GRAHAM</t>
    </r>
    <r>
      <rPr>
        <b/>
        <i/>
        <sz val="8"/>
        <rFont val="Arial"/>
        <family val="0"/>
      </rPr>
      <t>/"Gusto"</t>
    </r>
  </si>
  <si>
    <r>
      <rPr>
        <b/>
        <sz val="8"/>
        <rFont val="Arial"/>
        <family val="2"/>
      </rPr>
      <t>HARRY DEHAVEN</t>
    </r>
    <r>
      <rPr>
        <b/>
        <i/>
        <sz val="8"/>
        <rFont val="Arial"/>
        <family val="0"/>
      </rPr>
      <t>/"Blowin' in the Wind"</t>
    </r>
  </si>
  <si>
    <r>
      <rPr>
        <b/>
        <sz val="8"/>
        <rFont val="Arial"/>
        <family val="2"/>
      </rPr>
      <t>JIM LILLAGORE</t>
    </r>
    <r>
      <rPr>
        <b/>
        <i/>
        <sz val="8"/>
        <rFont val="Arial"/>
        <family val="0"/>
      </rPr>
      <t>/"Second Wind"</t>
    </r>
  </si>
  <si>
    <r>
      <rPr>
        <b/>
        <sz val="8"/>
        <rFont val="Arial"/>
        <family val="2"/>
      </rPr>
      <t>PETER WILDING</t>
    </r>
    <r>
      <rPr>
        <b/>
        <i/>
        <sz val="8"/>
        <rFont val="Arial"/>
        <family val="0"/>
      </rPr>
      <t>/"HMS Dreadknot"</t>
    </r>
  </si>
  <si>
    <r>
      <rPr>
        <b/>
        <sz val="8"/>
        <rFont val="Arial"/>
        <family val="2"/>
      </rPr>
      <t>LARRY PHELPS</t>
    </r>
    <r>
      <rPr>
        <b/>
        <i/>
        <sz val="8"/>
        <rFont val="Arial"/>
        <family val="0"/>
      </rPr>
      <t>/"War Eagle"</t>
    </r>
  </si>
  <si>
    <r>
      <rPr>
        <b/>
        <sz val="8"/>
        <rFont val="Arial"/>
        <family val="2"/>
      </rPr>
      <t>JACK EYLER</t>
    </r>
    <r>
      <rPr>
        <b/>
        <i/>
        <sz val="8"/>
        <rFont val="Arial"/>
        <family val="0"/>
      </rPr>
      <t>/"Alien Nation"</t>
    </r>
  </si>
  <si>
    <r>
      <rPr>
        <b/>
        <sz val="8"/>
        <rFont val="Arial"/>
        <family val="2"/>
      </rPr>
      <t>DAVE PAXTON</t>
    </r>
    <r>
      <rPr>
        <b/>
        <i/>
        <sz val="8"/>
        <rFont val="Arial"/>
        <family val="0"/>
      </rPr>
      <t>/"Revolution"</t>
    </r>
  </si>
  <si>
    <r>
      <rPr>
        <b/>
        <sz val="8"/>
        <rFont val="Arial"/>
        <family val="2"/>
      </rPr>
      <t>TONY DeFILIPPIS</t>
    </r>
    <r>
      <rPr>
        <b/>
        <i/>
        <sz val="8"/>
        <rFont val="Arial"/>
        <family val="0"/>
      </rPr>
      <t>/"Anita Breeze II"</t>
    </r>
  </si>
  <si>
    <r>
      <rPr>
        <b/>
        <sz val="8"/>
        <rFont val="Arial"/>
        <family val="2"/>
      </rPr>
      <t>SKIPPER</t>
    </r>
    <r>
      <rPr>
        <b/>
        <i/>
        <sz val="8"/>
        <rFont val="Arial"/>
        <family val="0"/>
      </rPr>
      <t>/BOAT NAME</t>
    </r>
  </si>
  <si>
    <t>Total Races</t>
  </si>
  <si>
    <r>
      <rPr>
        <b/>
        <u val="single"/>
        <sz val="8"/>
        <color indexed="39"/>
        <rFont val="Arial"/>
        <family val="0"/>
      </rPr>
      <t>DNS, DNF, DNC</t>
    </r>
    <r>
      <rPr>
        <b/>
        <sz val="8"/>
        <color indexed="10"/>
        <rFont val="Arial"/>
        <family val="0"/>
      </rPr>
      <t xml:space="preserve"> = </t>
    </r>
    <r>
      <rPr>
        <b/>
        <sz val="8"/>
        <color indexed="10"/>
        <rFont val="Arial"/>
        <family val="0"/>
      </rPr>
      <t>Score equal to the Maximum # of boats starting in any heat</t>
    </r>
  </si>
  <si>
    <r>
      <t>Discard for every</t>
    </r>
    <r>
      <rPr>
        <b/>
        <u val="single"/>
        <sz val="6"/>
        <color indexed="10"/>
        <rFont val="Arial"/>
        <family val="0"/>
      </rPr>
      <t xml:space="preserve"> SIX</t>
    </r>
    <r>
      <rPr>
        <b/>
        <sz val="6"/>
        <color indexed="10"/>
        <rFont val="Arial"/>
        <family val="0"/>
      </rPr>
      <t xml:space="preserve"> races for WORST Finish for two day Regatta</t>
    </r>
  </si>
  <si>
    <r>
      <rPr>
        <b/>
        <u val="single"/>
        <sz val="8"/>
        <color indexed="39"/>
        <rFont val="Arial"/>
        <family val="0"/>
      </rPr>
      <t>DSQ</t>
    </r>
    <r>
      <rPr>
        <b/>
        <sz val="8"/>
        <color indexed="10"/>
        <rFont val="Arial"/>
        <family val="0"/>
      </rPr>
      <t>:</t>
    </r>
    <r>
      <rPr>
        <b/>
        <sz val="8"/>
        <color indexed="10"/>
        <rFont val="Arial"/>
        <family val="0"/>
      </rPr>
      <t xml:space="preserve"> Score equal to the Maximum # of boats starting in any heat</t>
    </r>
    <r>
      <rPr>
        <b/>
        <sz val="8"/>
        <color indexed="10"/>
        <rFont val="Arial"/>
        <family val="0"/>
      </rPr>
      <t xml:space="preserve"> +1</t>
    </r>
  </si>
  <si>
    <t>A DSQ cannot be thrown out.</t>
  </si>
  <si>
    <t>00</t>
  </si>
  <si>
    <t>150</t>
  </si>
  <si>
    <t>05</t>
  </si>
  <si>
    <t>48</t>
  </si>
  <si>
    <t>03</t>
  </si>
  <si>
    <t>08</t>
  </si>
  <si>
    <t>62</t>
  </si>
  <si>
    <t>11</t>
  </si>
  <si>
    <t>83</t>
  </si>
  <si>
    <t>41</t>
  </si>
  <si>
    <t>108</t>
  </si>
  <si>
    <t>60</t>
  </si>
  <si>
    <t>50</t>
  </si>
  <si>
    <t>THERESA RAE GAY/"Happy Dance"</t>
  </si>
  <si>
    <t>01</t>
  </si>
  <si>
    <t>7*</t>
  </si>
  <si>
    <t>22</t>
  </si>
  <si>
    <t>STEVE LANG/"Kokopelli"</t>
  </si>
  <si>
    <r>
      <rPr>
        <b/>
        <sz val="8"/>
        <rFont val="Arial"/>
        <family val="2"/>
      </rPr>
      <t>ED PRINCIPE</t>
    </r>
    <r>
      <rPr>
        <b/>
        <i/>
        <sz val="8"/>
        <rFont val="Arial"/>
        <family val="0"/>
      </rPr>
      <t>/"SS Minnow"</t>
    </r>
  </si>
  <si>
    <t>Dark Blue Buoy to Yellow/Black Buoy</t>
  </si>
  <si>
    <t>Light Blue Buoy to Green Buoy</t>
  </si>
  <si>
    <t>NE</t>
  </si>
  <si>
    <t>NW</t>
  </si>
  <si>
    <t>3 to 4</t>
  </si>
  <si>
    <t>Light Blue Buoy to Dark Blue Buoy</t>
  </si>
  <si>
    <t>l</t>
  </si>
  <si>
    <r>
      <t xml:space="preserve"> WILLIAM PECOUL/"</t>
    </r>
    <r>
      <rPr>
        <b/>
        <i/>
        <sz val="8"/>
        <rFont val="Arial"/>
        <family val="0"/>
      </rPr>
      <t>Cayenne</t>
    </r>
    <r>
      <rPr>
        <b/>
        <sz val="8"/>
        <rFont val="Arial"/>
        <family val="2"/>
      </rPr>
      <t>"</t>
    </r>
  </si>
  <si>
    <r>
      <rPr>
        <b/>
        <sz val="8"/>
        <rFont val="Arial"/>
        <family val="2"/>
      </rPr>
      <t>DAN DEETS</t>
    </r>
    <r>
      <rPr>
        <b/>
        <i/>
        <sz val="8"/>
        <rFont val="Arial"/>
        <family val="0"/>
      </rPr>
      <t>/"Summer Wind"</t>
    </r>
  </si>
  <si>
    <t>Boat # 8 WON the Tie Breaker over Boat #60</t>
  </si>
  <si>
    <t>PLACE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</si>
</sst>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_);_(* \(#,##0.000\);_(* &quot;-&quot;???_);_(@_)"/>
    <numFmt numFmtId="173" formatCode="_(* #,##0.0000_);_(* \(#,##0.0000\);_(* &quot;-&quot;??_);_(@_)"/>
    <numFmt numFmtId="174" formatCode="_(* #,##0.00000_);_(* \(#,##0.000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m/d"/>
    <numFmt numFmtId="179" formatCode="000"/>
    <numFmt numFmtId="180" formatCode="_(* #,##0.0_);_(* \(#,##0.0\);_(* &quot;-&quot;?_);_(@_)"/>
    <numFmt numFmtId="181" formatCode="0_);\(0\)"/>
    <numFmt numFmtId="182" formatCode="_(* #,##0.000000_);_(* \(#,##0.000000\);_(* &quot;-&quot;??_);_(@_)"/>
    <numFmt numFmtId="183" formatCode="_(* #,##0.0000000_);_(* \(#,##0.0000000\);_(* &quot;-&quot;??_);_(@_)"/>
    <numFmt numFmtId="184" formatCode="_(* #,##0.00000000_);_(* \(#,##0.00000000\);_(* &quot;-&quot;??_);_(@_)"/>
    <numFmt numFmtId="185" formatCode="_(* #,##0.000000000_);_(* \(#,##0.000000000\);_(* &quot;-&quot;??_);_(@_)"/>
    <numFmt numFmtId="186" formatCode="_(* #,##0.0000000000_);_(* \(#,##0.0000000000\);_(* &quot;-&quot;??_);_(@_)"/>
    <numFmt numFmtId="187" formatCode="_(* #,##0.00000000000_);_(* \(#,##0.00000000000\);_(* &quot;-&quot;??_);_(@_)"/>
    <numFmt numFmtId="188" formatCode="_(* #,##0.000000000000_);_(* \(#,##0.000000000000\);_(* &quot;-&quot;??_);_(@_)"/>
    <numFmt numFmtId="189" formatCode="[$€-2]\ #,##0.00_);[Red]\([$€-2]\ #,##0.00\)"/>
    <numFmt numFmtId="190" formatCode="_(* #,##0.0000_);_(* \(#,##0.0000\);_(* &quot;-&quot;????_);_(@_)"/>
    <numFmt numFmtId="191" formatCode="[$-409]dddd\,\ mmmm\ dd\,\ yyyy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d\-mmm\-yyyy"/>
    <numFmt numFmtId="200" formatCode="mmm\-yyyy"/>
    <numFmt numFmtId="201" formatCode="\ @"/>
    <numFmt numFmtId="202" formatCode="m/d;@"/>
    <numFmt numFmtId="203" formatCode="[$-F800]dddd\,\ mmmm\ dd\,\ yyyy"/>
    <numFmt numFmtId="204" formatCode="[$-409]d\-mmm;@"/>
    <numFmt numFmtId="205" formatCode="[$-409]mmm\ dd;@"/>
    <numFmt numFmtId="206" formatCode="[$-409]\-\ dd;@"/>
    <numFmt numFmtId="207" formatCode="[$-409]mmmm\ d\,\ yyyy;@"/>
    <numFmt numFmtId="208" formatCode="[$-409]h:mm:ss\ AM/PM"/>
    <numFmt numFmtId="209" formatCode="h:mm:ss;@"/>
    <numFmt numFmtId="210" formatCode="[$-409]dddd\,\ mmmm\ d\,\ yy"/>
    <numFmt numFmtId="211" formatCode="#,##0.000_);\(#,##0.000\)"/>
    <numFmt numFmtId="212" formatCode="&quot;$&quot;#,##0.00"/>
    <numFmt numFmtId="213" formatCode="00000"/>
    <numFmt numFmtId="214" formatCode="m/d/yyyy"/>
  </numFmts>
  <fonts count="9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8"/>
      <color indexed="8"/>
      <name val="Arial"/>
      <family val="2"/>
    </font>
    <font>
      <sz val="8"/>
      <color indexed="14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0"/>
    </font>
    <font>
      <b/>
      <sz val="8"/>
      <color indexed="10"/>
      <name val="Arial"/>
      <family val="0"/>
    </font>
    <font>
      <b/>
      <u val="single"/>
      <sz val="8"/>
      <color indexed="39"/>
      <name val="Arial"/>
      <family val="0"/>
    </font>
    <font>
      <b/>
      <sz val="6"/>
      <name val="Arial Narrow"/>
      <family val="0"/>
    </font>
    <font>
      <b/>
      <u val="single"/>
      <sz val="6"/>
      <color indexed="10"/>
      <name val="Arial"/>
      <family val="0"/>
    </font>
    <font>
      <b/>
      <sz val="6"/>
      <color indexed="10"/>
      <name val="Arial"/>
      <family val="0"/>
    </font>
    <font>
      <b/>
      <sz val="8"/>
      <name val="Stencil"/>
      <family val="0"/>
    </font>
    <font>
      <b/>
      <sz val="8"/>
      <name val="Arial Rounded MT Bold"/>
      <family val="0"/>
    </font>
    <font>
      <sz val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Arial"/>
      <family val="0"/>
    </font>
    <font>
      <b/>
      <sz val="8"/>
      <color indexed="39"/>
      <name val="Arial"/>
      <family val="0"/>
    </font>
    <font>
      <b/>
      <i/>
      <sz val="10"/>
      <color indexed="10"/>
      <name val="Arial"/>
      <family val="0"/>
    </font>
    <font>
      <b/>
      <i/>
      <sz val="10"/>
      <color indexed="39"/>
      <name val="Arial"/>
      <family val="0"/>
    </font>
    <font>
      <b/>
      <i/>
      <sz val="10"/>
      <color indexed="9"/>
      <name val="Arial"/>
      <family val="0"/>
    </font>
    <font>
      <b/>
      <u val="single"/>
      <sz val="12"/>
      <color indexed="9"/>
      <name val="Arial"/>
      <family val="0"/>
    </font>
    <font>
      <sz val="12"/>
      <color indexed="8"/>
      <name val="Cambria"/>
      <family val="0"/>
    </font>
    <font>
      <sz val="12"/>
      <color indexed="10"/>
      <name val="Cambria"/>
      <family val="0"/>
    </font>
    <font>
      <sz val="8"/>
      <color indexed="9"/>
      <name val="Arial Narrow"/>
      <family val="0"/>
    </font>
    <font>
      <b/>
      <sz val="8"/>
      <color indexed="34"/>
      <name val="Arial"/>
      <family val="0"/>
    </font>
    <font>
      <b/>
      <sz val="6"/>
      <color indexed="10"/>
      <name val="Arial Narrow"/>
      <family val="0"/>
    </font>
    <font>
      <b/>
      <sz val="8"/>
      <color indexed="39"/>
      <name val="Arial Rounded MT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Arial"/>
      <family val="0"/>
    </font>
    <font>
      <b/>
      <sz val="8"/>
      <color rgb="FFFF0000"/>
      <name val="Arial"/>
      <family val="0"/>
    </font>
    <font>
      <b/>
      <sz val="8"/>
      <color rgb="FF0000FF"/>
      <name val="Arial"/>
      <family val="0"/>
    </font>
    <font>
      <b/>
      <sz val="8"/>
      <color theme="0"/>
      <name val="Arial"/>
      <family val="0"/>
    </font>
    <font>
      <b/>
      <i/>
      <sz val="10"/>
      <color rgb="FFFF0000"/>
      <name val="Arial"/>
      <family val="0"/>
    </font>
    <font>
      <b/>
      <i/>
      <sz val="10"/>
      <color rgb="FF0000FF"/>
      <name val="Arial"/>
      <family val="0"/>
    </font>
    <font>
      <b/>
      <i/>
      <sz val="10"/>
      <color theme="0"/>
      <name val="Arial"/>
      <family val="0"/>
    </font>
    <font>
      <sz val="8"/>
      <color theme="0"/>
      <name val="Arial"/>
      <family val="0"/>
    </font>
    <font>
      <b/>
      <u val="single"/>
      <sz val="12"/>
      <color theme="0"/>
      <name val="Arial"/>
      <family val="0"/>
    </font>
    <font>
      <sz val="12"/>
      <color rgb="FF000000"/>
      <name val="Cambria"/>
      <family val="0"/>
    </font>
    <font>
      <sz val="12"/>
      <color rgb="FFFF0000"/>
      <name val="Cambria"/>
      <family val="0"/>
    </font>
    <font>
      <b/>
      <sz val="8"/>
      <color theme="1"/>
      <name val="Arial"/>
      <family val="0"/>
    </font>
    <font>
      <sz val="8"/>
      <color theme="0"/>
      <name val="Arial Narrow"/>
      <family val="0"/>
    </font>
    <font>
      <b/>
      <sz val="8"/>
      <color rgb="FFFFFF00"/>
      <name val="Arial"/>
      <family val="0"/>
    </font>
    <font>
      <b/>
      <sz val="8"/>
      <color rgb="FF0000FF"/>
      <name val="Arial Rounded MT Bold"/>
      <family val="0"/>
    </font>
    <font>
      <b/>
      <sz val="6"/>
      <color rgb="FFFF0000"/>
      <name val="Arial"/>
      <family val="0"/>
    </font>
    <font>
      <b/>
      <sz val="6"/>
      <color rgb="FFFF0000"/>
      <name val="Arial Narrow"/>
      <family val="0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1730FD"/>
        <bgColor indexed="64"/>
      </patternFill>
    </fill>
    <fill>
      <patternFill patternType="solid">
        <fgColor rgb="FF0000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62" fillId="3" borderId="0" applyNumberFormat="0" applyBorder="0" applyAlignment="0" applyProtection="0"/>
    <xf numFmtId="0" fontId="10" fillId="4" borderId="0" applyNumberFormat="0" applyBorder="0" applyAlignment="0" applyProtection="0"/>
    <xf numFmtId="0" fontId="62" fillId="5" borderId="0" applyNumberFormat="0" applyBorder="0" applyAlignment="0" applyProtection="0"/>
    <xf numFmtId="0" fontId="10" fillId="6" borderId="0" applyNumberFormat="0" applyBorder="0" applyAlignment="0" applyProtection="0"/>
    <xf numFmtId="0" fontId="62" fillId="7" borderId="0" applyNumberFormat="0" applyBorder="0" applyAlignment="0" applyProtection="0"/>
    <xf numFmtId="0" fontId="10" fillId="2" borderId="0" applyNumberFormat="0" applyBorder="0" applyAlignment="0" applyProtection="0"/>
    <xf numFmtId="0" fontId="62" fillId="8" borderId="0" applyNumberFormat="0" applyBorder="0" applyAlignment="0" applyProtection="0"/>
    <xf numFmtId="0" fontId="10" fillId="9" borderId="0" applyNumberFormat="0" applyBorder="0" applyAlignment="0" applyProtection="0"/>
    <xf numFmtId="0" fontId="62" fillId="10" borderId="0" applyNumberFormat="0" applyBorder="0" applyAlignment="0" applyProtection="0"/>
    <xf numFmtId="0" fontId="10" fillId="4" borderId="0" applyNumberFormat="0" applyBorder="0" applyAlignment="0" applyProtection="0"/>
    <xf numFmtId="0" fontId="62" fillId="11" borderId="0" applyNumberFormat="0" applyBorder="0" applyAlignment="0" applyProtection="0"/>
    <xf numFmtId="0" fontId="10" fillId="12" borderId="0" applyNumberFormat="0" applyBorder="0" applyAlignment="0" applyProtection="0"/>
    <xf numFmtId="0" fontId="62" fillId="13" borderId="0" applyNumberFormat="0" applyBorder="0" applyAlignment="0" applyProtection="0"/>
    <xf numFmtId="0" fontId="10" fillId="14" borderId="0" applyNumberFormat="0" applyBorder="0" applyAlignment="0" applyProtection="0"/>
    <xf numFmtId="0" fontId="62" fillId="15" borderId="0" applyNumberFormat="0" applyBorder="0" applyAlignment="0" applyProtection="0"/>
    <xf numFmtId="0" fontId="10" fillId="16" borderId="0" applyNumberFormat="0" applyBorder="0" applyAlignment="0" applyProtection="0"/>
    <xf numFmtId="0" fontId="62" fillId="17" borderId="0" applyNumberFormat="0" applyBorder="0" applyAlignment="0" applyProtection="0"/>
    <xf numFmtId="0" fontId="10" fillId="12" borderId="0" applyNumberFormat="0" applyBorder="0" applyAlignment="0" applyProtection="0"/>
    <xf numFmtId="0" fontId="62" fillId="18" borderId="0" applyNumberFormat="0" applyBorder="0" applyAlignment="0" applyProtection="0"/>
    <xf numFmtId="0" fontId="10" fillId="19" borderId="0" applyNumberFormat="0" applyBorder="0" applyAlignment="0" applyProtection="0"/>
    <xf numFmtId="0" fontId="62" fillId="20" borderId="0" applyNumberFormat="0" applyBorder="0" applyAlignment="0" applyProtection="0"/>
    <xf numFmtId="0" fontId="10" fillId="4" borderId="0" applyNumberFormat="0" applyBorder="0" applyAlignment="0" applyProtection="0"/>
    <xf numFmtId="0" fontId="62" fillId="21" borderId="0" applyNumberFormat="0" applyBorder="0" applyAlignment="0" applyProtection="0"/>
    <xf numFmtId="0" fontId="8" fillId="22" borderId="0" applyNumberFormat="0" applyBorder="0" applyAlignment="0" applyProtection="0"/>
    <xf numFmtId="0" fontId="63" fillId="23" borderId="0" applyNumberFormat="0" applyBorder="0" applyAlignment="0" applyProtection="0"/>
    <xf numFmtId="0" fontId="8" fillId="14" borderId="0" applyNumberFormat="0" applyBorder="0" applyAlignment="0" applyProtection="0"/>
    <xf numFmtId="0" fontId="63" fillId="24" borderId="0" applyNumberFormat="0" applyBorder="0" applyAlignment="0" applyProtection="0"/>
    <xf numFmtId="0" fontId="8" fillId="16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63" fillId="26" borderId="0" applyNumberFormat="0" applyBorder="0" applyAlignment="0" applyProtection="0"/>
    <xf numFmtId="0" fontId="8" fillId="22" borderId="0" applyNumberFormat="0" applyBorder="0" applyAlignment="0" applyProtection="0"/>
    <xf numFmtId="0" fontId="63" fillId="27" borderId="0" applyNumberFormat="0" applyBorder="0" applyAlignment="0" applyProtection="0"/>
    <xf numFmtId="0" fontId="8" fillId="4" borderId="0" applyNumberFormat="0" applyBorder="0" applyAlignment="0" applyProtection="0"/>
    <xf numFmtId="0" fontId="63" fillId="28" borderId="0" applyNumberFormat="0" applyBorder="0" applyAlignment="0" applyProtection="0"/>
    <xf numFmtId="0" fontId="8" fillId="22" borderId="0" applyNumberFormat="0" applyBorder="0" applyAlignment="0" applyProtection="0"/>
    <xf numFmtId="0" fontId="63" fillId="29" borderId="0" applyNumberFormat="0" applyBorder="0" applyAlignment="0" applyProtection="0"/>
    <xf numFmtId="0" fontId="8" fillId="30" borderId="0" applyNumberFormat="0" applyBorder="0" applyAlignment="0" applyProtection="0"/>
    <xf numFmtId="0" fontId="63" fillId="31" borderId="0" applyNumberFormat="0" applyBorder="0" applyAlignment="0" applyProtection="0"/>
    <xf numFmtId="0" fontId="8" fillId="30" borderId="0" applyNumberFormat="0" applyBorder="0" applyAlignment="0" applyProtection="0"/>
    <xf numFmtId="0" fontId="63" fillId="32" borderId="0" applyNumberFormat="0" applyBorder="0" applyAlignment="0" applyProtection="0"/>
    <xf numFmtId="0" fontId="8" fillId="33" borderId="0" applyNumberFormat="0" applyBorder="0" applyAlignment="0" applyProtection="0"/>
    <xf numFmtId="0" fontId="63" fillId="34" borderId="0" applyNumberFormat="0" applyBorder="0" applyAlignment="0" applyProtection="0"/>
    <xf numFmtId="0" fontId="8" fillId="22" borderId="0" applyNumberFormat="0" applyBorder="0" applyAlignment="0" applyProtection="0"/>
    <xf numFmtId="0" fontId="63" fillId="35" borderId="0" applyNumberFormat="0" applyBorder="0" applyAlignment="0" applyProtection="0"/>
    <xf numFmtId="0" fontId="8" fillId="36" borderId="0" applyNumberFormat="0" applyBorder="0" applyAlignment="0" applyProtection="0"/>
    <xf numFmtId="0" fontId="63" fillId="37" borderId="0" applyNumberFormat="0" applyBorder="0" applyAlignment="0" applyProtection="0"/>
    <xf numFmtId="0" fontId="11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2" borderId="1" applyNumberFormat="0" applyAlignment="0" applyProtection="0"/>
    <xf numFmtId="0" fontId="65" fillId="40" borderId="2" applyNumberFormat="0" applyAlignment="0" applyProtection="0"/>
    <xf numFmtId="0" fontId="13" fillId="41" borderId="3" applyNumberFormat="0" applyAlignment="0" applyProtection="0"/>
    <xf numFmtId="0" fontId="66" fillId="4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68" fillId="44" borderId="0" applyNumberFormat="0" applyBorder="0" applyAlignment="0" applyProtection="0"/>
    <xf numFmtId="0" fontId="16" fillId="0" borderId="5" applyNumberFormat="0" applyFill="0" applyAlignment="0" applyProtection="0"/>
    <xf numFmtId="0" fontId="69" fillId="0" borderId="6" applyNumberFormat="0" applyFill="0" applyAlignment="0" applyProtection="0"/>
    <xf numFmtId="0" fontId="17" fillId="0" borderId="7" applyNumberFormat="0" applyFill="0" applyAlignment="0" applyProtection="0"/>
    <xf numFmtId="0" fontId="70" fillId="0" borderId="8" applyNumberFormat="0" applyFill="0" applyAlignment="0" applyProtection="0"/>
    <xf numFmtId="0" fontId="18" fillId="0" borderId="9" applyNumberFormat="0" applyFill="0" applyAlignment="0" applyProtection="0"/>
    <xf numFmtId="0" fontId="71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4" borderId="1" applyNumberFormat="0" applyAlignment="0" applyProtection="0"/>
    <xf numFmtId="0" fontId="72" fillId="45" borderId="2" applyNumberFormat="0" applyAlignment="0" applyProtection="0"/>
    <xf numFmtId="0" fontId="20" fillId="0" borderId="11" applyNumberFormat="0" applyFill="0" applyAlignment="0" applyProtection="0"/>
    <xf numFmtId="0" fontId="73" fillId="0" borderId="12" applyNumberFormat="0" applyFill="0" applyAlignment="0" applyProtection="0"/>
    <xf numFmtId="0" fontId="21" fillId="16" borderId="0" applyNumberFormat="0" applyBorder="0" applyAlignment="0" applyProtection="0"/>
    <xf numFmtId="0" fontId="74" fillId="46" borderId="0" applyNumberFormat="0" applyBorder="0" applyAlignment="0" applyProtection="0"/>
    <xf numFmtId="0" fontId="62" fillId="0" borderId="0">
      <alignment/>
      <protection/>
    </xf>
    <xf numFmtId="0" fontId="0" fillId="6" borderId="13" applyNumberFormat="0" applyFont="0" applyAlignment="0" applyProtection="0"/>
    <xf numFmtId="0" fontId="62" fillId="47" borderId="14" applyNumberFormat="0" applyFont="0" applyAlignment="0" applyProtection="0"/>
    <xf numFmtId="0" fontId="9" fillId="2" borderId="15" applyNumberFormat="0" applyAlignment="0" applyProtection="0"/>
    <xf numFmtId="0" fontId="75" fillId="40" borderId="16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77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170" fontId="5" fillId="2" borderId="0" xfId="69" applyNumberFormat="1" applyFont="1" applyFill="1" applyAlignment="1">
      <alignment horizontal="center"/>
    </xf>
    <xf numFmtId="170" fontId="5" fillId="2" borderId="0" xfId="69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2" borderId="19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70" fontId="5" fillId="2" borderId="20" xfId="69" applyNumberFormat="1" applyFont="1" applyFill="1" applyBorder="1" applyAlignment="1">
      <alignment horizontal="right"/>
    </xf>
    <xf numFmtId="170" fontId="5" fillId="2" borderId="21" xfId="69" applyNumberFormat="1" applyFont="1" applyFill="1" applyBorder="1" applyAlignment="1">
      <alignment horizontal="right"/>
    </xf>
    <xf numFmtId="170" fontId="5" fillId="2" borderId="22" xfId="69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170" fontId="5" fillId="2" borderId="0" xfId="69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24" xfId="0" applyFont="1" applyFill="1" applyBorder="1" applyAlignment="1">
      <alignment horizontal="center" textRotation="90" wrapText="1"/>
    </xf>
    <xf numFmtId="0" fontId="5" fillId="2" borderId="25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173" fontId="5" fillId="2" borderId="0" xfId="69" applyNumberFormat="1" applyFont="1" applyFill="1" applyBorder="1" applyAlignment="1" quotePrefix="1">
      <alignment/>
    </xf>
    <xf numFmtId="170" fontId="5" fillId="2" borderId="0" xfId="69" applyNumberFormat="1" applyFont="1" applyFill="1" applyBorder="1" applyAlignment="1">
      <alignment horizontal="right"/>
    </xf>
    <xf numFmtId="170" fontId="5" fillId="2" borderId="27" xfId="69" applyNumberFormat="1" applyFont="1" applyFill="1" applyBorder="1" applyAlignment="1">
      <alignment horizontal="center"/>
    </xf>
    <xf numFmtId="170" fontId="5" fillId="2" borderId="19" xfId="69" applyNumberFormat="1" applyFont="1" applyFill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1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>
      <alignment horizontal="right"/>
    </xf>
    <xf numFmtId="0" fontId="6" fillId="48" borderId="24" xfId="0" applyFont="1" applyFill="1" applyBorder="1" applyAlignment="1">
      <alignment/>
    </xf>
    <xf numFmtId="0" fontId="1" fillId="49" borderId="28" xfId="0" applyFont="1" applyFill="1" applyBorder="1" applyAlignment="1">
      <alignment horizontal="center" vertical="center"/>
    </xf>
    <xf numFmtId="0" fontId="1" fillId="49" borderId="24" xfId="0" applyFont="1" applyFill="1" applyBorder="1" applyAlignment="1">
      <alignment horizontal="center" vertical="center"/>
    </xf>
    <xf numFmtId="0" fontId="0" fillId="49" borderId="24" xfId="0" applyFont="1" applyFill="1" applyBorder="1" applyAlignment="1">
      <alignment horizontal="center" vertical="center"/>
    </xf>
    <xf numFmtId="0" fontId="0" fillId="49" borderId="26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/>
    </xf>
    <xf numFmtId="0" fontId="79" fillId="48" borderId="0" xfId="0" applyFont="1" applyFill="1" applyAlignment="1">
      <alignment/>
    </xf>
    <xf numFmtId="0" fontId="80" fillId="50" borderId="24" xfId="0" applyFont="1" applyFill="1" applyBorder="1" applyAlignment="1" applyProtection="1">
      <alignment horizontal="center"/>
      <protection locked="0"/>
    </xf>
    <xf numFmtId="0" fontId="80" fillId="48" borderId="24" xfId="0" applyFont="1" applyFill="1" applyBorder="1" applyAlignment="1" applyProtection="1">
      <alignment horizontal="center"/>
      <protection locked="0"/>
    </xf>
    <xf numFmtId="37" fontId="81" fillId="48" borderId="24" xfId="69" applyNumberFormat="1" applyFont="1" applyFill="1" applyBorder="1" applyAlignment="1" quotePrefix="1">
      <alignment horizontal="center"/>
    </xf>
    <xf numFmtId="37" fontId="81" fillId="48" borderId="24" xfId="69" applyNumberFormat="1" applyFont="1" applyFill="1" applyBorder="1" applyAlignment="1" quotePrefix="1">
      <alignment horizontal="center" vertical="center"/>
    </xf>
    <xf numFmtId="211" fontId="82" fillId="51" borderId="24" xfId="69" applyNumberFormat="1" applyFont="1" applyFill="1" applyBorder="1" applyAlignment="1" quotePrefix="1">
      <alignment horizontal="center"/>
    </xf>
    <xf numFmtId="0" fontId="6" fillId="2" borderId="24" xfId="0" applyFont="1" applyFill="1" applyBorder="1" applyAlignment="1" applyProtection="1">
      <alignment horizontal="center"/>
      <protection locked="0"/>
    </xf>
    <xf numFmtId="1" fontId="6" fillId="2" borderId="24" xfId="0" applyNumberFormat="1" applyFont="1" applyFill="1" applyBorder="1" applyAlignment="1" applyProtection="1">
      <alignment horizontal="center"/>
      <protection locked="0"/>
    </xf>
    <xf numFmtId="179" fontId="6" fillId="2" borderId="29" xfId="0" applyNumberFormat="1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5" fillId="48" borderId="30" xfId="0" applyFont="1" applyFill="1" applyBorder="1" applyAlignment="1">
      <alignment horizontal="center" vertical="center" wrapText="1"/>
    </xf>
    <xf numFmtId="16" fontId="83" fillId="48" borderId="24" xfId="0" applyNumberFormat="1" applyFont="1" applyFill="1" applyBorder="1" applyAlignment="1">
      <alignment horizontal="center" vertical="center" textRotation="90"/>
    </xf>
    <xf numFmtId="170" fontId="84" fillId="48" borderId="24" xfId="69" applyNumberFormat="1" applyFont="1" applyFill="1" applyBorder="1" applyAlignment="1">
      <alignment horizontal="center" vertical="center" textRotation="90" wrapText="1"/>
    </xf>
    <xf numFmtId="0" fontId="85" fillId="51" borderId="31" xfId="0" applyFont="1" applyFill="1" applyBorder="1" applyAlignment="1">
      <alignment horizontal="center" vertical="center" textRotation="90" wrapText="1"/>
    </xf>
    <xf numFmtId="170" fontId="25" fillId="2" borderId="20" xfId="69" applyNumberFormat="1" applyFont="1" applyFill="1" applyBorder="1" applyAlignment="1">
      <alignment horizontal="right" vertical="center"/>
    </xf>
    <xf numFmtId="170" fontId="25" fillId="2" borderId="21" xfId="69" applyNumberFormat="1" applyFont="1" applyFill="1" applyBorder="1" applyAlignment="1">
      <alignment horizontal="right" vertical="center"/>
    </xf>
    <xf numFmtId="170" fontId="25" fillId="2" borderId="22" xfId="69" applyNumberFormat="1" applyFont="1" applyFill="1" applyBorder="1" applyAlignment="1">
      <alignment horizontal="right" vertical="center"/>
    </xf>
    <xf numFmtId="0" fontId="25" fillId="48" borderId="0" xfId="0" applyFont="1" applyFill="1" applyAlignment="1">
      <alignment/>
    </xf>
    <xf numFmtId="14" fontId="6" fillId="48" borderId="0" xfId="0" applyNumberFormat="1" applyFont="1" applyFill="1" applyAlignment="1">
      <alignment horizontal="left"/>
    </xf>
    <xf numFmtId="0" fontId="5" fillId="2" borderId="0" xfId="0" applyFont="1" applyFill="1" applyBorder="1" applyAlignment="1">
      <alignment vertical="center"/>
    </xf>
    <xf numFmtId="18" fontId="5" fillId="48" borderId="0" xfId="0" applyNumberFormat="1" applyFont="1" applyFill="1" applyAlignment="1">
      <alignment/>
    </xf>
    <xf numFmtId="0" fontId="25" fillId="2" borderId="24" xfId="0" applyFont="1" applyFill="1" applyBorder="1" applyAlignment="1">
      <alignment/>
    </xf>
    <xf numFmtId="0" fontId="86" fillId="48" borderId="0" xfId="0" applyFont="1" applyFill="1" applyAlignment="1">
      <alignment/>
    </xf>
    <xf numFmtId="0" fontId="87" fillId="48" borderId="0" xfId="0" applyFont="1" applyFill="1" applyAlignment="1">
      <alignment/>
    </xf>
    <xf numFmtId="0" fontId="82" fillId="48" borderId="0" xfId="0" applyFont="1" applyFill="1" applyAlignment="1" quotePrefix="1">
      <alignment/>
    </xf>
    <xf numFmtId="0" fontId="86" fillId="48" borderId="0" xfId="0" applyFont="1" applyFill="1" applyBorder="1" applyAlignment="1" applyProtection="1">
      <alignment horizontal="center"/>
      <protection locked="0"/>
    </xf>
    <xf numFmtId="173" fontId="86" fillId="48" borderId="0" xfId="69" applyNumberFormat="1" applyFont="1" applyFill="1" applyBorder="1" applyAlignment="1" quotePrefix="1">
      <alignment/>
    </xf>
    <xf numFmtId="0" fontId="80" fillId="2" borderId="32" xfId="0" applyFont="1" applyFill="1" applyBorder="1" applyAlignment="1" applyProtection="1">
      <alignment/>
      <protection locked="0"/>
    </xf>
    <xf numFmtId="0" fontId="80" fillId="2" borderId="33" xfId="0" applyFont="1" applyFill="1" applyBorder="1" applyAlignment="1" applyProtection="1">
      <alignment/>
      <protection locked="0"/>
    </xf>
    <xf numFmtId="0" fontId="80" fillId="2" borderId="33" xfId="0" applyFont="1" applyFill="1" applyBorder="1" applyAlignment="1" applyProtection="1">
      <alignment horizontal="center"/>
      <protection locked="0"/>
    </xf>
    <xf numFmtId="0" fontId="5" fillId="2" borderId="34" xfId="0" applyFont="1" applyFill="1" applyBorder="1" applyAlignment="1" applyProtection="1">
      <alignment horizontal="center"/>
      <protection locked="0"/>
    </xf>
    <xf numFmtId="16" fontId="83" fillId="50" borderId="35" xfId="0" applyNumberFormat="1" applyFont="1" applyFill="1" applyBorder="1" applyAlignment="1">
      <alignment horizontal="center" vertical="center" textRotation="90"/>
    </xf>
    <xf numFmtId="0" fontId="28" fillId="50" borderId="36" xfId="0" applyFont="1" applyFill="1" applyBorder="1" applyAlignment="1">
      <alignment horizontal="center" textRotation="90" wrapText="1"/>
    </xf>
    <xf numFmtId="0" fontId="79" fillId="50" borderId="37" xfId="0" applyFont="1" applyFill="1" applyBorder="1" applyAlignment="1">
      <alignment horizontal="center" vertical="top"/>
    </xf>
    <xf numFmtId="211" fontId="82" fillId="52" borderId="24" xfId="69" applyNumberFormat="1" applyFont="1" applyFill="1" applyBorder="1" applyAlignment="1" quotePrefix="1">
      <alignment horizontal="center"/>
    </xf>
    <xf numFmtId="0" fontId="88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49" fontId="31" fillId="2" borderId="29" xfId="0" applyNumberFormat="1" applyFont="1" applyFill="1" applyBorder="1" applyAlignment="1">
      <alignment horizontal="center"/>
    </xf>
    <xf numFmtId="1" fontId="80" fillId="2" borderId="24" xfId="0" applyNumberFormat="1" applyFont="1" applyFill="1" applyBorder="1" applyAlignment="1" applyProtection="1">
      <alignment horizontal="center"/>
      <protection locked="0"/>
    </xf>
    <xf numFmtId="0" fontId="80" fillId="2" borderId="24" xfId="0" applyFont="1" applyFill="1" applyBorder="1" applyAlignment="1" applyProtection="1">
      <alignment horizontal="center"/>
      <protection locked="0"/>
    </xf>
    <xf numFmtId="0" fontId="2" fillId="48" borderId="0" xfId="0" applyFont="1" applyFill="1" applyAlignment="1" quotePrefix="1">
      <alignment horizontal="center"/>
    </xf>
    <xf numFmtId="0" fontId="7" fillId="48" borderId="0" xfId="0" applyFont="1" applyFill="1" applyAlignment="1">
      <alignment horizontal="center"/>
    </xf>
    <xf numFmtId="0" fontId="33" fillId="2" borderId="24" xfId="0" applyFont="1" applyFill="1" applyBorder="1" applyAlignment="1">
      <alignment horizontal="center" textRotation="90" wrapText="1"/>
    </xf>
    <xf numFmtId="16" fontId="28" fillId="2" borderId="29" xfId="0" applyNumberFormat="1" applyFont="1" applyFill="1" applyBorder="1" applyAlignment="1">
      <alignment horizontal="center"/>
    </xf>
    <xf numFmtId="0" fontId="80" fillId="2" borderId="24" xfId="0" applyFont="1" applyFill="1" applyBorder="1" applyAlignment="1">
      <alignment horizontal="center"/>
    </xf>
    <xf numFmtId="0" fontId="90" fillId="2" borderId="24" xfId="0" applyFont="1" applyFill="1" applyBorder="1" applyAlignment="1" applyProtection="1">
      <alignment horizontal="center"/>
      <protection locked="0"/>
    </xf>
    <xf numFmtId="0" fontId="91" fillId="48" borderId="0" xfId="0" applyFont="1" applyFill="1" applyBorder="1" applyAlignment="1">
      <alignment vertical="center" textRotation="90" wrapText="1" shrinkToFit="1"/>
    </xf>
    <xf numFmtId="37" fontId="81" fillId="49" borderId="24" xfId="69" applyNumberFormat="1" applyFont="1" applyFill="1" applyBorder="1" applyAlignment="1" quotePrefix="1">
      <alignment horizontal="center" vertical="center"/>
    </xf>
    <xf numFmtId="49" fontId="31" fillId="49" borderId="29" xfId="0" applyNumberFormat="1" applyFont="1" applyFill="1" applyBorder="1" applyAlignment="1">
      <alignment horizontal="center"/>
    </xf>
    <xf numFmtId="0" fontId="25" fillId="49" borderId="24" xfId="0" applyFont="1" applyFill="1" applyBorder="1" applyAlignment="1">
      <alignment/>
    </xf>
    <xf numFmtId="0" fontId="6" fillId="49" borderId="24" xfId="0" applyFont="1" applyFill="1" applyBorder="1" applyAlignment="1">
      <alignment/>
    </xf>
    <xf numFmtId="211" fontId="92" fillId="51" borderId="24" xfId="69" applyNumberFormat="1" applyFont="1" applyFill="1" applyBorder="1" applyAlignment="1" quotePrefix="1">
      <alignment horizontal="center"/>
    </xf>
    <xf numFmtId="0" fontId="25" fillId="48" borderId="20" xfId="0" applyFont="1" applyFill="1" applyBorder="1" applyAlignment="1">
      <alignment horizontal="center" vertical="center"/>
    </xf>
    <xf numFmtId="0" fontId="32" fillId="48" borderId="24" xfId="0" applyFont="1" applyFill="1" applyBorder="1" applyAlignment="1">
      <alignment horizontal="center"/>
    </xf>
    <xf numFmtId="0" fontId="93" fillId="48" borderId="24" xfId="0" applyFont="1" applyFill="1" applyBorder="1" applyAlignment="1">
      <alignment horizontal="center"/>
    </xf>
    <xf numFmtId="0" fontId="93" fillId="49" borderId="24" xfId="0" applyFont="1" applyFill="1" applyBorder="1" applyAlignment="1">
      <alignment horizontal="center"/>
    </xf>
    <xf numFmtId="0" fontId="81" fillId="2" borderId="36" xfId="0" applyFont="1" applyFill="1" applyBorder="1" applyAlignment="1">
      <alignment vertical="center" textRotation="90"/>
    </xf>
    <xf numFmtId="0" fontId="25" fillId="49" borderId="27" xfId="0" applyFont="1" applyFill="1" applyBorder="1" applyAlignment="1">
      <alignment horizontal="center" vertical="center"/>
    </xf>
    <xf numFmtId="0" fontId="25" fillId="49" borderId="22" xfId="0" applyFont="1" applyFill="1" applyBorder="1" applyAlignment="1">
      <alignment horizontal="center" vertical="center"/>
    </xf>
    <xf numFmtId="0" fontId="80" fillId="2" borderId="32" xfId="0" applyFont="1" applyFill="1" applyBorder="1" applyAlignment="1">
      <alignment horizontal="left"/>
    </xf>
    <xf numFmtId="0" fontId="80" fillId="2" borderId="33" xfId="0" applyFont="1" applyFill="1" applyBorder="1" applyAlignment="1">
      <alignment horizontal="left"/>
    </xf>
    <xf numFmtId="0" fontId="80" fillId="2" borderId="34" xfId="0" applyFont="1" applyFill="1" applyBorder="1" applyAlignment="1">
      <alignment horizontal="left"/>
    </xf>
    <xf numFmtId="0" fontId="94" fillId="48" borderId="0" xfId="0" applyFont="1" applyFill="1" applyAlignment="1">
      <alignment horizontal="center"/>
    </xf>
    <xf numFmtId="0" fontId="95" fillId="49" borderId="23" xfId="0" applyFont="1" applyFill="1" applyBorder="1" applyAlignment="1">
      <alignment horizontal="center" wrapText="1" shrinkToFit="1"/>
    </xf>
    <xf numFmtId="0" fontId="95" fillId="49" borderId="26" xfId="0" applyFont="1" applyFill="1" applyBorder="1" applyAlignment="1">
      <alignment horizontal="center" wrapText="1" shrinkToFit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21"/>
  <dimension ref="A1:AB31"/>
  <sheetViews>
    <sheetView tabSelected="1" zoomScale="150" zoomScaleNormal="150" workbookViewId="0" topLeftCell="A1">
      <selection activeCell="E39" sqref="E39"/>
    </sheetView>
  </sheetViews>
  <sheetFormatPr defaultColWidth="9.140625" defaultRowHeight="12.75"/>
  <cols>
    <col min="1" max="1" width="9.28125" style="4" customWidth="1"/>
    <col min="2" max="2" width="3.00390625" style="4" customWidth="1"/>
    <col min="3" max="3" width="4.00390625" style="4" customWidth="1"/>
    <col min="4" max="4" width="29.421875" style="4" customWidth="1"/>
    <col min="5" max="5" width="3.421875" style="1" customWidth="1"/>
    <col min="6" max="6" width="2.421875" style="2" customWidth="1"/>
    <col min="7" max="7" width="4.421875" style="3" customWidth="1"/>
    <col min="8" max="8" width="5.28125" style="3" customWidth="1"/>
    <col min="9" max="28" width="2.8515625" style="4" customWidth="1"/>
    <col min="29" max="29" width="3.7109375" style="4" customWidth="1"/>
    <col min="30" max="16384" width="9.140625" style="4" customWidth="1"/>
  </cols>
  <sheetData>
    <row r="1" spans="3:8" ht="9.75">
      <c r="C1" s="49" t="s">
        <v>0</v>
      </c>
      <c r="D1" s="50">
        <f ca="1">TODAY()</f>
        <v>41840</v>
      </c>
      <c r="E1" s="52"/>
      <c r="F1" s="52"/>
      <c r="G1" s="52"/>
      <c r="H1" s="52"/>
    </row>
    <row r="2" spans="3:28" ht="12.75" customHeight="1">
      <c r="C2" s="89" t="s">
        <v>15</v>
      </c>
      <c r="D2" s="89"/>
      <c r="E2" s="89"/>
      <c r="F2" s="89"/>
      <c r="G2" s="89"/>
      <c r="H2" s="90"/>
      <c r="I2" s="28">
        <v>1</v>
      </c>
      <c r="J2" s="28">
        <v>2</v>
      </c>
      <c r="K2" s="28">
        <v>3</v>
      </c>
      <c r="L2" s="28">
        <v>4</v>
      </c>
      <c r="M2" s="29">
        <v>5</v>
      </c>
      <c r="N2" s="29">
        <v>6</v>
      </c>
      <c r="O2" s="29">
        <v>7</v>
      </c>
      <c r="P2" s="29">
        <v>8</v>
      </c>
      <c r="Q2" s="29">
        <v>9</v>
      </c>
      <c r="R2" s="29">
        <v>10</v>
      </c>
      <c r="S2" s="29">
        <v>11</v>
      </c>
      <c r="T2" s="29">
        <v>12</v>
      </c>
      <c r="U2" s="28">
        <v>13</v>
      </c>
      <c r="V2" s="28">
        <v>14</v>
      </c>
      <c r="W2" s="28">
        <v>15</v>
      </c>
      <c r="X2" s="28">
        <v>16</v>
      </c>
      <c r="Y2" s="28">
        <v>17</v>
      </c>
      <c r="Z2" s="28">
        <v>18</v>
      </c>
      <c r="AA2" s="28">
        <v>19</v>
      </c>
      <c r="AB2" s="29">
        <v>20</v>
      </c>
    </row>
    <row r="3" spans="3:28" ht="61.5" customHeight="1">
      <c r="C3" s="11"/>
      <c r="D3" s="5"/>
      <c r="E3" s="21"/>
      <c r="F3" s="20"/>
      <c r="G3" s="46" t="s">
        <v>3</v>
      </c>
      <c r="H3" s="7"/>
      <c r="I3" s="74" t="s">
        <v>53</v>
      </c>
      <c r="J3" s="74" t="s">
        <v>53</v>
      </c>
      <c r="K3" s="74" t="s">
        <v>53</v>
      </c>
      <c r="L3" s="74" t="s">
        <v>53</v>
      </c>
      <c r="M3" s="74" t="s">
        <v>53</v>
      </c>
      <c r="N3" s="74" t="s">
        <v>53</v>
      </c>
      <c r="O3" s="74" t="s">
        <v>53</v>
      </c>
      <c r="P3" s="74" t="s">
        <v>53</v>
      </c>
      <c r="Q3" s="14" t="s">
        <v>54</v>
      </c>
      <c r="R3" s="14" t="s">
        <v>54</v>
      </c>
      <c r="S3" s="14" t="s">
        <v>54</v>
      </c>
      <c r="T3" s="14" t="s">
        <v>54</v>
      </c>
      <c r="U3" s="14" t="s">
        <v>58</v>
      </c>
      <c r="V3" s="14" t="s">
        <v>54</v>
      </c>
      <c r="W3" s="14" t="s">
        <v>54</v>
      </c>
      <c r="X3" s="14" t="s">
        <v>58</v>
      </c>
      <c r="Y3" s="14" t="s">
        <v>58</v>
      </c>
      <c r="Z3" s="14" t="s">
        <v>58</v>
      </c>
      <c r="AA3" s="14" t="s">
        <v>58</v>
      </c>
      <c r="AB3" s="14" t="s">
        <v>58</v>
      </c>
    </row>
    <row r="4" spans="3:28" ht="18" customHeight="1">
      <c r="C4" s="15"/>
      <c r="D4" s="51"/>
      <c r="E4" s="6"/>
      <c r="F4" s="18"/>
      <c r="G4" s="47" t="s">
        <v>4</v>
      </c>
      <c r="H4" s="8"/>
      <c r="I4" s="40" t="s">
        <v>55</v>
      </c>
      <c r="J4" s="40" t="s">
        <v>55</v>
      </c>
      <c r="K4" s="40" t="s">
        <v>55</v>
      </c>
      <c r="L4" s="40" t="s">
        <v>55</v>
      </c>
      <c r="M4" s="40" t="s">
        <v>55</v>
      </c>
      <c r="N4" s="40" t="s">
        <v>55</v>
      </c>
      <c r="O4" s="40" t="s">
        <v>55</v>
      </c>
      <c r="P4" s="40" t="s">
        <v>55</v>
      </c>
      <c r="Q4" s="22" t="s">
        <v>56</v>
      </c>
      <c r="R4" s="22" t="s">
        <v>56</v>
      </c>
      <c r="S4" s="22" t="s">
        <v>56</v>
      </c>
      <c r="T4" s="22" t="s">
        <v>56</v>
      </c>
      <c r="U4" s="22" t="s">
        <v>56</v>
      </c>
      <c r="V4" s="22" t="s">
        <v>56</v>
      </c>
      <c r="W4" s="22" t="s">
        <v>56</v>
      </c>
      <c r="X4" s="22" t="s">
        <v>56</v>
      </c>
      <c r="Y4" s="22" t="s">
        <v>56</v>
      </c>
      <c r="Z4" s="22" t="s">
        <v>56</v>
      </c>
      <c r="AA4" s="22" t="s">
        <v>56</v>
      </c>
      <c r="AB4" s="22" t="s">
        <v>56</v>
      </c>
    </row>
    <row r="5" spans="3:28" ht="18" customHeight="1" thickBot="1">
      <c r="C5" s="15"/>
      <c r="D5" s="10"/>
      <c r="E5" s="6"/>
      <c r="F5" s="12"/>
      <c r="G5" s="47" t="s">
        <v>5</v>
      </c>
      <c r="H5" s="8"/>
      <c r="I5" s="75" t="s">
        <v>57</v>
      </c>
      <c r="J5" s="75" t="s">
        <v>57</v>
      </c>
      <c r="K5" s="75" t="s">
        <v>57</v>
      </c>
      <c r="L5" s="75" t="s">
        <v>57</v>
      </c>
      <c r="M5" s="75" t="s">
        <v>57</v>
      </c>
      <c r="N5" s="75" t="s">
        <v>57</v>
      </c>
      <c r="O5" s="75" t="s">
        <v>57</v>
      </c>
      <c r="P5" s="75" t="s">
        <v>57</v>
      </c>
      <c r="Q5" s="75" t="s">
        <v>57</v>
      </c>
      <c r="R5" s="75" t="s">
        <v>57</v>
      </c>
      <c r="S5" s="75" t="s">
        <v>57</v>
      </c>
      <c r="T5" s="75" t="s">
        <v>57</v>
      </c>
      <c r="U5" s="75" t="s">
        <v>57</v>
      </c>
      <c r="V5" s="75" t="s">
        <v>57</v>
      </c>
      <c r="W5" s="75" t="s">
        <v>57</v>
      </c>
      <c r="X5" s="75" t="s">
        <v>57</v>
      </c>
      <c r="Y5" s="75" t="s">
        <v>57</v>
      </c>
      <c r="Z5" s="75" t="s">
        <v>57</v>
      </c>
      <c r="AA5" s="75" t="s">
        <v>57</v>
      </c>
      <c r="AB5" s="75" t="s">
        <v>57</v>
      </c>
    </row>
    <row r="6" spans="3:28" ht="18" customHeight="1">
      <c r="C6" s="15"/>
      <c r="D6" s="13"/>
      <c r="E6" s="64" t="s">
        <v>29</v>
      </c>
      <c r="F6" s="12"/>
      <c r="G6" s="47" t="s">
        <v>6</v>
      </c>
      <c r="H6" s="8"/>
      <c r="I6" s="41">
        <v>15</v>
      </c>
      <c r="J6" s="41">
        <v>15</v>
      </c>
      <c r="K6" s="41">
        <v>15</v>
      </c>
      <c r="L6" s="41">
        <v>15</v>
      </c>
      <c r="M6" s="41">
        <v>15</v>
      </c>
      <c r="N6" s="41">
        <v>15</v>
      </c>
      <c r="O6" s="41">
        <v>15</v>
      </c>
      <c r="P6" s="41">
        <v>15</v>
      </c>
      <c r="Q6" s="41">
        <v>15</v>
      </c>
      <c r="R6" s="41">
        <v>15</v>
      </c>
      <c r="S6" s="41">
        <v>15</v>
      </c>
      <c r="T6" s="41">
        <v>15</v>
      </c>
      <c r="U6" s="22">
        <v>15</v>
      </c>
      <c r="V6" s="22">
        <v>15</v>
      </c>
      <c r="W6" s="22">
        <v>15</v>
      </c>
      <c r="X6" s="22">
        <v>15</v>
      </c>
      <c r="Y6" s="22">
        <v>15</v>
      </c>
      <c r="Z6" s="22">
        <v>15</v>
      </c>
      <c r="AA6" s="22">
        <v>15</v>
      </c>
      <c r="AB6" s="22">
        <v>15</v>
      </c>
    </row>
    <row r="7" spans="3:28" ht="19.5" customHeight="1" thickBot="1">
      <c r="C7" s="16"/>
      <c r="D7" s="25"/>
      <c r="E7" s="65">
        <f>COUNTIF($I6:AB6,"&gt;0")</f>
        <v>20</v>
      </c>
      <c r="F7" s="19"/>
      <c r="G7" s="48" t="s">
        <v>2</v>
      </c>
      <c r="H7" s="9" t="s">
        <v>59</v>
      </c>
      <c r="I7" s="41">
        <v>15</v>
      </c>
      <c r="J7" s="41">
        <v>15</v>
      </c>
      <c r="K7" s="41">
        <v>15</v>
      </c>
      <c r="L7" s="41">
        <v>15</v>
      </c>
      <c r="M7" s="41">
        <v>15</v>
      </c>
      <c r="N7" s="41">
        <v>15</v>
      </c>
      <c r="O7" s="41">
        <v>15</v>
      </c>
      <c r="P7" s="41">
        <v>15</v>
      </c>
      <c r="Q7" s="41">
        <v>15</v>
      </c>
      <c r="R7" s="41">
        <v>15</v>
      </c>
      <c r="S7" s="41">
        <v>15</v>
      </c>
      <c r="T7" s="41">
        <v>15</v>
      </c>
      <c r="U7" s="41">
        <v>15</v>
      </c>
      <c r="V7" s="41">
        <v>15</v>
      </c>
      <c r="W7" s="41">
        <v>15</v>
      </c>
      <c r="X7" s="41">
        <v>15</v>
      </c>
      <c r="Y7" s="41">
        <v>15</v>
      </c>
      <c r="Z7" s="41">
        <v>15</v>
      </c>
      <c r="AA7" s="41">
        <v>15</v>
      </c>
      <c r="AB7" s="41">
        <v>15</v>
      </c>
    </row>
    <row r="8" spans="2:28" ht="55.5" customHeight="1">
      <c r="B8" s="88" t="s">
        <v>63</v>
      </c>
      <c r="C8" s="84" t="s">
        <v>8</v>
      </c>
      <c r="D8" s="42" t="s">
        <v>28</v>
      </c>
      <c r="E8" s="63" t="s">
        <v>7</v>
      </c>
      <c r="F8" s="43" t="s">
        <v>17</v>
      </c>
      <c r="G8" s="44" t="s">
        <v>13</v>
      </c>
      <c r="H8" s="45" t="s">
        <v>14</v>
      </c>
      <c r="I8" s="27">
        <v>1</v>
      </c>
      <c r="J8" s="28">
        <v>2</v>
      </c>
      <c r="K8" s="28">
        <v>3</v>
      </c>
      <c r="L8" s="28">
        <v>4</v>
      </c>
      <c r="M8" s="29">
        <v>5</v>
      </c>
      <c r="N8" s="29">
        <v>6</v>
      </c>
      <c r="O8" s="30">
        <v>7</v>
      </c>
      <c r="P8" s="29">
        <v>8</v>
      </c>
      <c r="Q8" s="29">
        <v>9</v>
      </c>
      <c r="R8" s="29">
        <v>10</v>
      </c>
      <c r="S8" s="29">
        <v>11</v>
      </c>
      <c r="T8" s="29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  <c r="AB8" s="29">
        <v>20</v>
      </c>
    </row>
    <row r="9" spans="1:28" ht="10.5">
      <c r="A9" s="78"/>
      <c r="B9" s="85"/>
      <c r="C9" s="69"/>
      <c r="D9" s="53"/>
      <c r="E9" s="33"/>
      <c r="F9" s="34"/>
      <c r="G9" s="35"/>
      <c r="H9" s="37"/>
      <c r="I9" s="38"/>
      <c r="J9" s="38"/>
      <c r="K9" s="38"/>
      <c r="L9" s="38"/>
      <c r="M9" s="71"/>
      <c r="N9" s="38"/>
      <c r="O9" s="38"/>
      <c r="P9" s="39"/>
      <c r="Q9" s="70"/>
      <c r="R9" s="39"/>
      <c r="S9" s="39"/>
      <c r="T9" s="39"/>
      <c r="U9" s="22"/>
      <c r="V9" s="22"/>
      <c r="W9" s="22"/>
      <c r="X9" s="22"/>
      <c r="Y9" s="22"/>
      <c r="Z9" s="22"/>
      <c r="AA9" s="22"/>
      <c r="AB9" s="38"/>
    </row>
    <row r="10" spans="1:28" ht="10.5">
      <c r="A10" s="78"/>
      <c r="B10" s="86">
        <f>IF(E10&lt;$C$26,"*",1+B9)</f>
        <v>1</v>
      </c>
      <c r="C10" s="69" t="s">
        <v>46</v>
      </c>
      <c r="D10" s="26" t="s">
        <v>51</v>
      </c>
      <c r="E10" s="33">
        <f>COUNTA(I10:AB10)</f>
        <v>20</v>
      </c>
      <c r="F10" s="34">
        <f>MIN(INT(E10/6),6)</f>
        <v>3</v>
      </c>
      <c r="G10" s="36">
        <f>SUM(I10:AB10)</f>
        <v>25</v>
      </c>
      <c r="H10" s="37">
        <f>AVERAGE(I10:AB10)</f>
        <v>1.4705882352941178</v>
      </c>
      <c r="I10" s="38">
        <v>1</v>
      </c>
      <c r="J10" s="38">
        <v>3</v>
      </c>
      <c r="K10" s="38">
        <v>1</v>
      </c>
      <c r="L10" s="38">
        <v>1</v>
      </c>
      <c r="M10" s="38">
        <v>1</v>
      </c>
      <c r="N10" s="38">
        <v>1</v>
      </c>
      <c r="O10" s="38">
        <v>1</v>
      </c>
      <c r="P10" s="39">
        <v>2</v>
      </c>
      <c r="Q10" s="39">
        <v>2</v>
      </c>
      <c r="R10" s="70" t="s">
        <v>10</v>
      </c>
      <c r="S10" s="70" t="s">
        <v>11</v>
      </c>
      <c r="T10" s="39">
        <v>1</v>
      </c>
      <c r="U10" s="22">
        <v>2</v>
      </c>
      <c r="V10" s="22">
        <v>1</v>
      </c>
      <c r="W10" s="22">
        <v>1</v>
      </c>
      <c r="X10" s="22">
        <v>1</v>
      </c>
      <c r="Y10" s="22">
        <v>3</v>
      </c>
      <c r="Z10" s="22">
        <v>1</v>
      </c>
      <c r="AA10" s="22">
        <v>2</v>
      </c>
      <c r="AB10" s="71" t="s">
        <v>49</v>
      </c>
    </row>
    <row r="11" spans="1:28" ht="12.75" customHeight="1">
      <c r="A11" s="95" t="s">
        <v>62</v>
      </c>
      <c r="B11" s="87">
        <f aca="true" t="shared" si="0" ref="B11:B24">IF(E11&lt;$C$26,"*",1+B10)</f>
        <v>2</v>
      </c>
      <c r="C11" s="80" t="s">
        <v>39</v>
      </c>
      <c r="D11" s="81" t="s">
        <v>23</v>
      </c>
      <c r="E11" s="33">
        <f>COUNTA(I11:AB11)</f>
        <v>20</v>
      </c>
      <c r="F11" s="34">
        <f aca="true" t="shared" si="1" ref="F11:F19">MIN(INT(E11/6),6)</f>
        <v>3</v>
      </c>
      <c r="G11" s="79">
        <f>SUM(I11:AB11)</f>
        <v>37</v>
      </c>
      <c r="H11" s="83">
        <f>AVERAGE(I11:AB11)</f>
        <v>2.176470588235294</v>
      </c>
      <c r="I11" s="38">
        <v>1</v>
      </c>
      <c r="J11" s="38">
        <v>4</v>
      </c>
      <c r="K11" s="38">
        <v>1</v>
      </c>
      <c r="L11" s="71" t="s">
        <v>49</v>
      </c>
      <c r="M11" s="38">
        <v>4</v>
      </c>
      <c r="N11" s="38">
        <v>1</v>
      </c>
      <c r="O11" s="71" t="s">
        <v>9</v>
      </c>
      <c r="P11" s="39">
        <v>1</v>
      </c>
      <c r="Q11" s="39">
        <v>2</v>
      </c>
      <c r="R11" s="39">
        <v>2</v>
      </c>
      <c r="S11" s="39">
        <v>3</v>
      </c>
      <c r="T11" s="39">
        <v>1</v>
      </c>
      <c r="U11" s="22">
        <v>1</v>
      </c>
      <c r="V11" s="22">
        <v>1</v>
      </c>
      <c r="W11" s="22">
        <v>2</v>
      </c>
      <c r="X11" s="76" t="s">
        <v>11</v>
      </c>
      <c r="Y11" s="22">
        <v>2</v>
      </c>
      <c r="Z11" s="22">
        <v>4</v>
      </c>
      <c r="AA11" s="22">
        <v>3</v>
      </c>
      <c r="AB11" s="38">
        <v>4</v>
      </c>
    </row>
    <row r="12" spans="1:28" ht="10.5">
      <c r="A12" s="96"/>
      <c r="B12" s="87">
        <f t="shared" si="0"/>
        <v>3</v>
      </c>
      <c r="C12" s="80" t="s">
        <v>45</v>
      </c>
      <c r="D12" s="82" t="s">
        <v>47</v>
      </c>
      <c r="E12" s="33">
        <f>COUNTA(I12:AB12)</f>
        <v>20</v>
      </c>
      <c r="F12" s="34">
        <f>MIN(INT(E12/6),6)</f>
        <v>3</v>
      </c>
      <c r="G12" s="79">
        <f>SUM(I12:AB12)</f>
        <v>37</v>
      </c>
      <c r="H12" s="83">
        <f>AVERAGE(I12:AB12)</f>
        <v>2.176470588235294</v>
      </c>
      <c r="I12" s="38">
        <v>3</v>
      </c>
      <c r="J12" s="38">
        <v>1</v>
      </c>
      <c r="K12" s="38">
        <v>2</v>
      </c>
      <c r="L12" s="38">
        <v>2</v>
      </c>
      <c r="M12" s="38">
        <v>1</v>
      </c>
      <c r="N12" s="71" t="s">
        <v>9</v>
      </c>
      <c r="O12" s="77">
        <v>2</v>
      </c>
      <c r="P12" s="77">
        <v>4</v>
      </c>
      <c r="Q12" s="39">
        <v>1</v>
      </c>
      <c r="R12" s="39">
        <v>1</v>
      </c>
      <c r="S12" s="39">
        <v>2</v>
      </c>
      <c r="T12" s="39">
        <v>3</v>
      </c>
      <c r="U12" s="22">
        <v>4</v>
      </c>
      <c r="V12" s="22">
        <v>3</v>
      </c>
      <c r="W12" s="76" t="s">
        <v>12</v>
      </c>
      <c r="X12" s="76" t="s">
        <v>49</v>
      </c>
      <c r="Y12" s="22">
        <v>2</v>
      </c>
      <c r="Z12" s="22">
        <v>1</v>
      </c>
      <c r="AA12" s="22">
        <v>4</v>
      </c>
      <c r="AB12" s="38">
        <v>1</v>
      </c>
    </row>
    <row r="13" spans="1:28" ht="10.5">
      <c r="A13" s="78"/>
      <c r="B13" s="86">
        <f t="shared" si="0"/>
        <v>4</v>
      </c>
      <c r="C13" s="69" t="s">
        <v>42</v>
      </c>
      <c r="D13" s="31" t="s">
        <v>26</v>
      </c>
      <c r="E13" s="33">
        <f>COUNTA(I13:AB13)</f>
        <v>20</v>
      </c>
      <c r="F13" s="34">
        <f>MIN(INT(E13/6),6)</f>
        <v>3</v>
      </c>
      <c r="G13" s="36">
        <f>SUM(I13:AB13)</f>
        <v>38</v>
      </c>
      <c r="H13" s="37">
        <f>AVERAGE(I13:AB13)</f>
        <v>2.235294117647059</v>
      </c>
      <c r="I13" s="77">
        <v>4</v>
      </c>
      <c r="J13" s="71" t="s">
        <v>11</v>
      </c>
      <c r="K13" s="38">
        <v>2</v>
      </c>
      <c r="L13" s="38">
        <v>1</v>
      </c>
      <c r="M13" s="38">
        <v>3</v>
      </c>
      <c r="N13" s="38">
        <v>3</v>
      </c>
      <c r="O13" s="38">
        <v>4</v>
      </c>
      <c r="P13" s="39">
        <v>2</v>
      </c>
      <c r="Q13" s="39">
        <v>3</v>
      </c>
      <c r="R13" s="39">
        <v>2</v>
      </c>
      <c r="S13" s="39">
        <v>1</v>
      </c>
      <c r="T13" s="39">
        <v>2</v>
      </c>
      <c r="U13" s="22">
        <v>1</v>
      </c>
      <c r="V13" s="22">
        <v>2</v>
      </c>
      <c r="W13" s="22">
        <v>1</v>
      </c>
      <c r="X13" s="22">
        <v>2</v>
      </c>
      <c r="Y13" s="76" t="s">
        <v>9</v>
      </c>
      <c r="Z13" s="76" t="s">
        <v>1</v>
      </c>
      <c r="AA13" s="22">
        <v>2</v>
      </c>
      <c r="AB13" s="38">
        <v>3</v>
      </c>
    </row>
    <row r="14" spans="1:28" ht="10.5">
      <c r="A14" s="78"/>
      <c r="B14" s="86">
        <f t="shared" si="0"/>
        <v>5</v>
      </c>
      <c r="C14" s="69" t="s">
        <v>50</v>
      </c>
      <c r="D14" s="26" t="s">
        <v>60</v>
      </c>
      <c r="E14" s="33">
        <f>COUNTA(I14:AB14)</f>
        <v>20</v>
      </c>
      <c r="F14" s="34">
        <f t="shared" si="1"/>
        <v>3</v>
      </c>
      <c r="G14" s="36">
        <f>SUM(I14:AB14)</f>
        <v>50</v>
      </c>
      <c r="H14" s="66">
        <f>AVERAGE(I14:AB14)</f>
        <v>2.9411764705882355</v>
      </c>
      <c r="I14" s="38">
        <v>2</v>
      </c>
      <c r="J14" s="38">
        <v>2</v>
      </c>
      <c r="K14" s="71" t="s">
        <v>1</v>
      </c>
      <c r="L14" s="71" t="s">
        <v>1</v>
      </c>
      <c r="M14" s="38">
        <v>3</v>
      </c>
      <c r="N14" s="38">
        <v>2</v>
      </c>
      <c r="O14" s="38">
        <v>2</v>
      </c>
      <c r="P14" s="39">
        <v>3</v>
      </c>
      <c r="Q14" s="70" t="s">
        <v>49</v>
      </c>
      <c r="R14" s="39">
        <v>3</v>
      </c>
      <c r="S14" s="39">
        <v>1</v>
      </c>
      <c r="T14" s="39">
        <v>4</v>
      </c>
      <c r="U14" s="22">
        <v>2</v>
      </c>
      <c r="V14" s="22">
        <v>2</v>
      </c>
      <c r="W14" s="22">
        <v>2</v>
      </c>
      <c r="X14" s="22">
        <v>3</v>
      </c>
      <c r="Y14" s="22">
        <v>5</v>
      </c>
      <c r="Z14" s="22">
        <v>4</v>
      </c>
      <c r="AA14" s="22">
        <v>5</v>
      </c>
      <c r="AB14" s="38">
        <v>5</v>
      </c>
    </row>
    <row r="15" spans="1:28" ht="10.5">
      <c r="A15" s="78"/>
      <c r="B15" s="86">
        <f t="shared" si="0"/>
        <v>6</v>
      </c>
      <c r="C15" s="69" t="s">
        <v>44</v>
      </c>
      <c r="D15" s="31" t="s">
        <v>61</v>
      </c>
      <c r="E15" s="33">
        <f>COUNTA(I15:AB15)</f>
        <v>20</v>
      </c>
      <c r="F15" s="34">
        <f>MIN(INT(E15/6),6)</f>
        <v>3</v>
      </c>
      <c r="G15" s="36">
        <f>SUM(I15:AB15)</f>
        <v>58</v>
      </c>
      <c r="H15" s="37">
        <f>AVERAGE(I15:AB15)</f>
        <v>3.411764705882353</v>
      </c>
      <c r="I15" s="71" t="s">
        <v>1</v>
      </c>
      <c r="J15" s="38">
        <v>3</v>
      </c>
      <c r="K15" s="38">
        <v>3</v>
      </c>
      <c r="L15" s="38">
        <v>3</v>
      </c>
      <c r="M15" s="38">
        <v>2</v>
      </c>
      <c r="N15" s="38">
        <v>6</v>
      </c>
      <c r="O15" s="38">
        <v>4</v>
      </c>
      <c r="P15" s="39">
        <v>1</v>
      </c>
      <c r="Q15" s="39">
        <v>5</v>
      </c>
      <c r="R15" s="39">
        <v>5</v>
      </c>
      <c r="S15" s="70" t="s">
        <v>49</v>
      </c>
      <c r="T15" s="70" t="s">
        <v>49</v>
      </c>
      <c r="U15" s="22">
        <v>5</v>
      </c>
      <c r="V15" s="22">
        <v>3</v>
      </c>
      <c r="W15" s="22">
        <v>6</v>
      </c>
      <c r="X15" s="22">
        <v>2</v>
      </c>
      <c r="Y15" s="22">
        <v>1</v>
      </c>
      <c r="Z15" s="22">
        <v>5</v>
      </c>
      <c r="AA15" s="22">
        <v>3</v>
      </c>
      <c r="AB15" s="38">
        <v>1</v>
      </c>
    </row>
    <row r="16" spans="1:28" ht="10.5">
      <c r="A16" s="78"/>
      <c r="B16" s="86">
        <f t="shared" si="0"/>
        <v>7</v>
      </c>
      <c r="C16" s="69" t="s">
        <v>43</v>
      </c>
      <c r="D16" s="31" t="s">
        <v>25</v>
      </c>
      <c r="E16" s="33">
        <f>COUNTA(I16:AB16)</f>
        <v>20</v>
      </c>
      <c r="F16" s="34">
        <f>MIN(INT(E16/6),6)</f>
        <v>3</v>
      </c>
      <c r="G16" s="36">
        <f>SUM(I16:AB16)</f>
        <v>65</v>
      </c>
      <c r="H16" s="66">
        <f>AVERAGE(I16:AB16)</f>
        <v>3.823529411764706</v>
      </c>
      <c r="I16" s="38">
        <v>5</v>
      </c>
      <c r="J16" s="38">
        <v>2</v>
      </c>
      <c r="K16" s="38">
        <v>3</v>
      </c>
      <c r="L16" s="38">
        <v>5</v>
      </c>
      <c r="M16" s="71" t="s">
        <v>49</v>
      </c>
      <c r="N16" s="71" t="s">
        <v>1</v>
      </c>
      <c r="O16" s="38">
        <v>3</v>
      </c>
      <c r="P16" s="38">
        <v>3</v>
      </c>
      <c r="Q16" s="38">
        <v>4</v>
      </c>
      <c r="R16" s="38">
        <v>4</v>
      </c>
      <c r="S16" s="38">
        <v>6</v>
      </c>
      <c r="T16" s="38">
        <v>5</v>
      </c>
      <c r="U16" s="76" t="s">
        <v>49</v>
      </c>
      <c r="V16" s="22">
        <v>5</v>
      </c>
      <c r="W16" s="22">
        <v>5</v>
      </c>
      <c r="X16" s="22">
        <v>6</v>
      </c>
      <c r="Y16" s="22">
        <v>4</v>
      </c>
      <c r="Z16" s="22">
        <v>2</v>
      </c>
      <c r="AA16" s="22">
        <v>1</v>
      </c>
      <c r="AB16" s="38">
        <v>2</v>
      </c>
    </row>
    <row r="17" spans="1:28" ht="10.5">
      <c r="A17" s="78"/>
      <c r="B17" s="86">
        <f t="shared" si="0"/>
        <v>8</v>
      </c>
      <c r="C17" s="69" t="s">
        <v>36</v>
      </c>
      <c r="D17" s="31" t="s">
        <v>20</v>
      </c>
      <c r="E17" s="33">
        <f>COUNTA(I17:AB17)</f>
        <v>20</v>
      </c>
      <c r="F17" s="34">
        <f>MIN(INT(E17/6),6)</f>
        <v>3</v>
      </c>
      <c r="G17" s="36">
        <f>SUM(I17:AB17)</f>
        <v>69</v>
      </c>
      <c r="H17" s="37">
        <f>AVERAGE(I17:AB17)</f>
        <v>4.0588235294117645</v>
      </c>
      <c r="I17" s="38">
        <v>5</v>
      </c>
      <c r="J17" s="71" t="s">
        <v>12</v>
      </c>
      <c r="K17" s="38">
        <v>4</v>
      </c>
      <c r="L17" s="38">
        <v>4</v>
      </c>
      <c r="M17" s="38">
        <v>4</v>
      </c>
      <c r="N17" s="38">
        <v>3</v>
      </c>
      <c r="O17" s="38">
        <v>3</v>
      </c>
      <c r="P17" s="38">
        <v>6</v>
      </c>
      <c r="Q17" s="38">
        <v>5</v>
      </c>
      <c r="R17" s="71" t="s">
        <v>12</v>
      </c>
      <c r="S17" s="38">
        <v>2</v>
      </c>
      <c r="T17" s="38">
        <v>2</v>
      </c>
      <c r="U17" s="22">
        <v>6</v>
      </c>
      <c r="V17" s="22">
        <v>4</v>
      </c>
      <c r="W17" s="22">
        <v>6</v>
      </c>
      <c r="X17" s="76" t="s">
        <v>1</v>
      </c>
      <c r="Y17" s="22">
        <v>3</v>
      </c>
      <c r="Z17" s="22">
        <v>3</v>
      </c>
      <c r="AA17" s="22">
        <v>5</v>
      </c>
      <c r="AB17" s="38">
        <v>4</v>
      </c>
    </row>
    <row r="18" spans="1:28" ht="10.5">
      <c r="A18" s="78"/>
      <c r="B18" s="86">
        <f t="shared" si="0"/>
        <v>9</v>
      </c>
      <c r="C18" s="69" t="s">
        <v>35</v>
      </c>
      <c r="D18" s="31" t="s">
        <v>19</v>
      </c>
      <c r="E18" s="33">
        <f>COUNTA(I18:AB18)</f>
        <v>20</v>
      </c>
      <c r="F18" s="34">
        <f t="shared" si="1"/>
        <v>3</v>
      </c>
      <c r="G18" s="36">
        <f>SUM(I18:AB18)</f>
        <v>70</v>
      </c>
      <c r="H18" s="37">
        <f>AVERAGE(I18:AB18)</f>
        <v>4.117647058823529</v>
      </c>
      <c r="I18" s="38">
        <v>4</v>
      </c>
      <c r="J18" s="38">
        <v>6</v>
      </c>
      <c r="K18" s="38">
        <v>5</v>
      </c>
      <c r="L18" s="38">
        <v>2</v>
      </c>
      <c r="M18" s="38">
        <v>6</v>
      </c>
      <c r="N18" s="38">
        <v>4</v>
      </c>
      <c r="O18" s="71" t="s">
        <v>49</v>
      </c>
      <c r="P18" s="70" t="s">
        <v>49</v>
      </c>
      <c r="Q18" s="39">
        <v>1</v>
      </c>
      <c r="R18" s="39">
        <v>4</v>
      </c>
      <c r="S18" s="39">
        <v>4</v>
      </c>
      <c r="T18" s="39">
        <v>4</v>
      </c>
      <c r="U18" s="22">
        <v>7</v>
      </c>
      <c r="V18" s="22">
        <v>6</v>
      </c>
      <c r="W18" s="22">
        <v>4</v>
      </c>
      <c r="X18" s="22">
        <v>5</v>
      </c>
      <c r="Y18" s="22">
        <v>4</v>
      </c>
      <c r="Z18" s="22">
        <v>3</v>
      </c>
      <c r="AA18" s="22">
        <v>1</v>
      </c>
      <c r="AB18" s="71" t="s">
        <v>49</v>
      </c>
    </row>
    <row r="19" spans="1:28" ht="10.5">
      <c r="A19" s="78"/>
      <c r="B19" s="86">
        <f t="shared" si="0"/>
        <v>10</v>
      </c>
      <c r="C19" s="69" t="s">
        <v>48</v>
      </c>
      <c r="D19" s="53" t="s">
        <v>18</v>
      </c>
      <c r="E19" s="33">
        <f>COUNTA(I19:AB19)</f>
        <v>20</v>
      </c>
      <c r="F19" s="34">
        <f t="shared" si="1"/>
        <v>3</v>
      </c>
      <c r="G19" s="35">
        <f>SUM(I19:AB19)</f>
        <v>72</v>
      </c>
      <c r="H19" s="37">
        <f>AVERAGE(I19:AB19)</f>
        <v>4.235294117647059</v>
      </c>
      <c r="I19" s="38">
        <v>7</v>
      </c>
      <c r="J19" s="38">
        <v>7</v>
      </c>
      <c r="K19" s="38">
        <v>4</v>
      </c>
      <c r="L19" s="38">
        <v>7</v>
      </c>
      <c r="M19" s="71" t="s">
        <v>12</v>
      </c>
      <c r="N19" s="71" t="s">
        <v>49</v>
      </c>
      <c r="O19" s="38">
        <v>6</v>
      </c>
      <c r="P19" s="39">
        <v>5</v>
      </c>
      <c r="Q19" s="70" t="s">
        <v>12</v>
      </c>
      <c r="R19" s="39">
        <v>1</v>
      </c>
      <c r="S19" s="39">
        <v>3</v>
      </c>
      <c r="T19" s="39">
        <v>3</v>
      </c>
      <c r="U19" s="22">
        <v>6</v>
      </c>
      <c r="V19" s="22">
        <v>5</v>
      </c>
      <c r="W19" s="22">
        <v>4</v>
      </c>
      <c r="X19" s="22">
        <v>1</v>
      </c>
      <c r="Y19" s="22">
        <v>1</v>
      </c>
      <c r="Z19" s="22">
        <v>2</v>
      </c>
      <c r="AA19" s="22">
        <v>4</v>
      </c>
      <c r="AB19" s="38">
        <v>6</v>
      </c>
    </row>
    <row r="20" spans="1:28" ht="10.5">
      <c r="A20" s="78"/>
      <c r="B20" s="87">
        <f t="shared" si="0"/>
        <v>11</v>
      </c>
      <c r="C20" s="69" t="s">
        <v>41</v>
      </c>
      <c r="D20" s="31" t="s">
        <v>27</v>
      </c>
      <c r="E20" s="33">
        <f>COUNTA(I20:AB20)</f>
        <v>20</v>
      </c>
      <c r="F20" s="34">
        <f>MIN(INT(E20/6),6)</f>
        <v>3</v>
      </c>
      <c r="G20" s="79">
        <f>SUM(I20:AB20)</f>
        <v>82</v>
      </c>
      <c r="H20" s="83">
        <f>AVERAGE(I20:AB20)</f>
        <v>4.823529411764706</v>
      </c>
      <c r="I20" s="38">
        <v>2</v>
      </c>
      <c r="J20" s="38">
        <v>5</v>
      </c>
      <c r="K20" s="77">
        <v>7</v>
      </c>
      <c r="L20" s="38">
        <v>6</v>
      </c>
      <c r="M20" s="38">
        <v>5</v>
      </c>
      <c r="N20" s="38">
        <v>4</v>
      </c>
      <c r="O20" s="38">
        <v>5</v>
      </c>
      <c r="P20" s="39">
        <v>4</v>
      </c>
      <c r="Q20" s="39">
        <v>4</v>
      </c>
      <c r="R20" s="39">
        <v>5</v>
      </c>
      <c r="S20" s="39">
        <v>5</v>
      </c>
      <c r="T20" s="70" t="s">
        <v>12</v>
      </c>
      <c r="U20" s="76" t="s">
        <v>12</v>
      </c>
      <c r="V20" s="22">
        <v>6</v>
      </c>
      <c r="W20" s="22">
        <v>3</v>
      </c>
      <c r="X20" s="22">
        <v>3</v>
      </c>
      <c r="Y20" s="22">
        <v>7</v>
      </c>
      <c r="Z20" s="76" t="s">
        <v>12</v>
      </c>
      <c r="AA20" s="22">
        <v>6</v>
      </c>
      <c r="AB20" s="38">
        <v>5</v>
      </c>
    </row>
    <row r="21" spans="1:28" ht="10.5">
      <c r="A21" s="78"/>
      <c r="B21" s="87">
        <v>11</v>
      </c>
      <c r="C21" s="69" t="s">
        <v>38</v>
      </c>
      <c r="D21" s="31" t="s">
        <v>22</v>
      </c>
      <c r="E21" s="33">
        <f>COUNTA(I21:AB21)</f>
        <v>20</v>
      </c>
      <c r="F21" s="34">
        <f>MIN(INT(E21/6),6)</f>
        <v>3</v>
      </c>
      <c r="G21" s="79">
        <f>SUM(I21:AB21)</f>
        <v>82</v>
      </c>
      <c r="H21" s="83">
        <f>AVERAGE(I21:AB21)</f>
        <v>4.823529411764706</v>
      </c>
      <c r="I21" s="77">
        <v>7</v>
      </c>
      <c r="J21" s="38">
        <v>6</v>
      </c>
      <c r="K21" s="38">
        <v>7</v>
      </c>
      <c r="L21" s="71" t="s">
        <v>12</v>
      </c>
      <c r="M21" s="38">
        <v>2</v>
      </c>
      <c r="N21" s="38">
        <v>2</v>
      </c>
      <c r="O21" s="38">
        <v>1</v>
      </c>
      <c r="P21" s="39">
        <v>5</v>
      </c>
      <c r="Q21" s="39">
        <v>6</v>
      </c>
      <c r="R21" s="39">
        <v>6</v>
      </c>
      <c r="S21" s="39">
        <v>7</v>
      </c>
      <c r="T21" s="39">
        <v>5</v>
      </c>
      <c r="U21" s="22">
        <v>3</v>
      </c>
      <c r="V21" s="22">
        <v>4</v>
      </c>
      <c r="W21" s="22">
        <v>5</v>
      </c>
      <c r="X21" s="22">
        <v>7</v>
      </c>
      <c r="Y21" s="76" t="s">
        <v>12</v>
      </c>
      <c r="Z21" s="22">
        <v>5</v>
      </c>
      <c r="AA21" s="76" t="s">
        <v>12</v>
      </c>
      <c r="AB21" s="38">
        <v>4</v>
      </c>
    </row>
    <row r="22" spans="1:28" ht="10.5">
      <c r="A22" s="78"/>
      <c r="B22" s="86">
        <v>13</v>
      </c>
      <c r="C22" s="69" t="s">
        <v>40</v>
      </c>
      <c r="D22" s="31" t="s">
        <v>24</v>
      </c>
      <c r="E22" s="33">
        <f>COUNTA(I22:AB22)</f>
        <v>20</v>
      </c>
      <c r="F22" s="34">
        <f>MIN(INT(E22/6),6)</f>
        <v>3</v>
      </c>
      <c r="G22" s="36">
        <f>SUM(I22:AB22)</f>
        <v>92</v>
      </c>
      <c r="H22" s="37">
        <f>AVERAGE(I22:AB22)</f>
        <v>5.411764705882353</v>
      </c>
      <c r="I22" s="71" t="s">
        <v>12</v>
      </c>
      <c r="J22" s="38">
        <v>1</v>
      </c>
      <c r="K22" s="38">
        <v>5</v>
      </c>
      <c r="L22" s="38">
        <v>4</v>
      </c>
      <c r="M22" s="38">
        <v>7</v>
      </c>
      <c r="N22" s="71" t="s">
        <v>12</v>
      </c>
      <c r="O22" s="38">
        <v>6</v>
      </c>
      <c r="P22" s="39">
        <v>7</v>
      </c>
      <c r="Q22" s="39">
        <v>3</v>
      </c>
      <c r="R22" s="39">
        <v>7</v>
      </c>
      <c r="S22" s="70" t="s">
        <v>12</v>
      </c>
      <c r="T22" s="39">
        <v>6</v>
      </c>
      <c r="U22" s="22">
        <v>5</v>
      </c>
      <c r="V22" s="22">
        <v>8</v>
      </c>
      <c r="W22" s="22">
        <v>7</v>
      </c>
      <c r="X22" s="22">
        <v>4</v>
      </c>
      <c r="Y22" s="22">
        <v>7</v>
      </c>
      <c r="Z22" s="22">
        <v>7</v>
      </c>
      <c r="AA22" s="22">
        <v>6</v>
      </c>
      <c r="AB22" s="38">
        <v>2</v>
      </c>
    </row>
    <row r="23" spans="1:28" ht="10.5">
      <c r="A23" s="78"/>
      <c r="B23" s="86">
        <f t="shared" si="0"/>
        <v>14</v>
      </c>
      <c r="C23" s="69" t="s">
        <v>34</v>
      </c>
      <c r="D23" s="31" t="s">
        <v>52</v>
      </c>
      <c r="E23" s="33">
        <f>COUNTA(I23:AB23)</f>
        <v>20</v>
      </c>
      <c r="F23" s="34">
        <f>MIN(INT(E23/6),6)</f>
        <v>3</v>
      </c>
      <c r="G23" s="36">
        <f>SUM(I23:AB23)</f>
        <v>95</v>
      </c>
      <c r="H23" s="66">
        <f>AVERAGE(I23:AB23)</f>
        <v>5.588235294117647</v>
      </c>
      <c r="I23" s="38">
        <v>3</v>
      </c>
      <c r="J23" s="38">
        <v>5</v>
      </c>
      <c r="K23" s="71" t="s">
        <v>12</v>
      </c>
      <c r="L23" s="38">
        <v>5</v>
      </c>
      <c r="M23" s="38">
        <v>6</v>
      </c>
      <c r="N23" s="38">
        <v>5</v>
      </c>
      <c r="O23" s="71" t="s">
        <v>49</v>
      </c>
      <c r="P23" s="70" t="s">
        <v>12</v>
      </c>
      <c r="Q23" s="39">
        <v>7</v>
      </c>
      <c r="R23" s="39">
        <v>6</v>
      </c>
      <c r="S23" s="39">
        <v>5</v>
      </c>
      <c r="T23" s="39">
        <v>6</v>
      </c>
      <c r="U23" s="22">
        <v>3</v>
      </c>
      <c r="V23" s="22">
        <v>7</v>
      </c>
      <c r="W23" s="22">
        <v>7</v>
      </c>
      <c r="X23" s="22">
        <v>5</v>
      </c>
      <c r="Y23" s="22">
        <v>6</v>
      </c>
      <c r="Z23" s="22">
        <v>6</v>
      </c>
      <c r="AA23" s="22">
        <v>7</v>
      </c>
      <c r="AB23" s="38">
        <v>6</v>
      </c>
    </row>
    <row r="24" spans="1:28" ht="12" thickBot="1">
      <c r="A24" s="78"/>
      <c r="B24" s="86">
        <f t="shared" si="0"/>
        <v>15</v>
      </c>
      <c r="C24" s="69" t="s">
        <v>37</v>
      </c>
      <c r="D24" s="31" t="s">
        <v>21</v>
      </c>
      <c r="E24" s="33">
        <f>COUNTA(I24:AB24)</f>
        <v>20</v>
      </c>
      <c r="F24" s="34">
        <f>MIN(INT(E24/6),6)</f>
        <v>3</v>
      </c>
      <c r="G24" s="36">
        <f>SUM(I24:AB24)</f>
        <v>97</v>
      </c>
      <c r="H24" s="37">
        <f>AVERAGE(I24:AB24)</f>
        <v>5.705882352941177</v>
      </c>
      <c r="I24" s="38">
        <v>6</v>
      </c>
      <c r="J24" s="71" t="s">
        <v>49</v>
      </c>
      <c r="K24" s="38">
        <v>6</v>
      </c>
      <c r="L24" s="38">
        <v>3</v>
      </c>
      <c r="M24" s="38">
        <v>5</v>
      </c>
      <c r="N24" s="38">
        <v>7</v>
      </c>
      <c r="O24" s="71" t="s">
        <v>12</v>
      </c>
      <c r="P24" s="39">
        <v>7</v>
      </c>
      <c r="Q24" s="39">
        <v>6</v>
      </c>
      <c r="R24" s="39">
        <v>7</v>
      </c>
      <c r="S24" s="39">
        <v>6</v>
      </c>
      <c r="T24" s="39">
        <v>7</v>
      </c>
      <c r="U24" s="22">
        <v>4</v>
      </c>
      <c r="V24" s="22">
        <v>7</v>
      </c>
      <c r="W24" s="22">
        <v>3</v>
      </c>
      <c r="X24" s="76" t="s">
        <v>12</v>
      </c>
      <c r="Y24" s="22">
        <v>6</v>
      </c>
      <c r="Z24" s="22">
        <v>7</v>
      </c>
      <c r="AA24" s="22">
        <v>7</v>
      </c>
      <c r="AB24" s="38">
        <v>3</v>
      </c>
    </row>
    <row r="25" spans="2:28" ht="12" customHeight="1" thickBot="1">
      <c r="B25" s="1"/>
      <c r="C25" s="91" t="s">
        <v>30</v>
      </c>
      <c r="D25" s="92"/>
      <c r="E25" s="92"/>
      <c r="F25" s="92"/>
      <c r="G25" s="92"/>
      <c r="H25" s="92"/>
      <c r="I25" s="93"/>
      <c r="J25" s="59" t="s">
        <v>32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  <c r="Y25" s="62"/>
      <c r="Z25" s="23"/>
      <c r="AA25" s="23"/>
      <c r="AB25" s="23"/>
    </row>
    <row r="26" spans="1:28" ht="15">
      <c r="A26" s="54"/>
      <c r="B26" s="72"/>
      <c r="C26" s="55">
        <f>ROUND((E7)*0.8,0)</f>
        <v>16</v>
      </c>
      <c r="D26" s="56" t="s">
        <v>16</v>
      </c>
      <c r="E26" s="57"/>
      <c r="F26" s="57"/>
      <c r="G26" s="58"/>
      <c r="H26" s="17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23"/>
      <c r="V26" s="23"/>
      <c r="W26" s="23"/>
      <c r="X26" s="23"/>
      <c r="Y26" s="23"/>
      <c r="Z26" s="23"/>
      <c r="AA26" s="23"/>
      <c r="AB26" s="23"/>
    </row>
    <row r="27" spans="2:6" ht="16.5">
      <c r="B27" s="73"/>
      <c r="C27" s="32">
        <v>1</v>
      </c>
      <c r="D27" s="94" t="s">
        <v>31</v>
      </c>
      <c r="E27" s="94"/>
      <c r="F27" s="94"/>
    </row>
    <row r="28" ht="15">
      <c r="D28" s="68" t="s">
        <v>33</v>
      </c>
    </row>
    <row r="31" ht="15">
      <c r="C31" s="67"/>
    </row>
  </sheetData>
  <sheetProtection/>
  <mergeCells count="4">
    <mergeCell ref="C2:H2"/>
    <mergeCell ref="C25:I25"/>
    <mergeCell ref="D27:F27"/>
    <mergeCell ref="A11:A12"/>
  </mergeCells>
  <printOptions/>
  <pageMargins left="0.25" right="0.25" top="1" bottom="0.25" header="0.25" footer="0.3"/>
  <pageSetup horizontalDpi="600" verticalDpi="600" orientation="landscape" scale="115"/>
  <headerFooter alignWithMargins="0">
    <oddHeader>&amp;C&amp;K0000002014 NIRVANA NATIONALS
JULY 19-20TH
Hosted by
St. James Plantation, NC
SJPMYC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Cox-Sprague Scoring Calculator</dc:title>
  <dc:subject/>
  <dc:creator>Witold Gesing</dc:creator>
  <cp:keywords/>
  <dc:description>'This program computes a series score for a yacht participating in a series of n_races with m_discards using the modified Cox-Sprague Scoring System.
 Proprietary Notice:
This software was developed by Witold Gesing.
 File was simplified and minor bugs fixed by John Coffey 2/25/01
 This software may be copied and re-distributed freely.
To protect the innocent, please clearly identify and document any changes,  improvements, modifications or additions.</dc:description>
  <cp:lastModifiedBy>Brad Wells</cp:lastModifiedBy>
  <cp:lastPrinted>2014-07-19T21:51:21Z</cp:lastPrinted>
  <dcterms:created xsi:type="dcterms:W3CDTF">1999-10-05T15:00:35Z</dcterms:created>
  <dcterms:modified xsi:type="dcterms:W3CDTF">2014-07-20T22:21:48Z</dcterms:modified>
  <cp:category/>
  <cp:version/>
  <cp:contentType/>
  <cp:contentStatus/>
</cp:coreProperties>
</file>